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925" activeTab="0"/>
  </bookViews>
  <sheets>
    <sheet name="ΑΝΑΦΟΡΑ ΑΝΑ ΜΕΤΡΟ" sheetId="1" r:id="rId1"/>
  </sheets>
  <definedNames>
    <definedName name="_xlnm.Print_Area" localSheetId="0">'ΑΝΑΦΟΡΑ ΑΝΑ ΜΕΤΡΟ'!$A$1:$K$45</definedName>
  </definedNames>
  <calcPr fullCalcOnLoad="1"/>
</workbook>
</file>

<file path=xl/sharedStrings.xml><?xml version="1.0" encoding="utf-8"?>
<sst xmlns="http://schemas.openxmlformats.org/spreadsheetml/2006/main" count="141" uniqueCount="72">
  <si>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</si>
  <si>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</si>
  <si>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</si>
  <si>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</si>
  <si>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</si>
  <si>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</si>
  <si>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</si>
  <si>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</si>
  <si>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</si>
  <si>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ΠΡΟΫΠΟΛΟΓΙΣΘΕΙΣΑ ΔΗΜΟΣΙΑ ΔΑΠΑΝΗ 
(Α)</t>
  </si>
  <si>
    <t>ΔΗΜΟΣΙΑ ΔΑΠΑΝΗ ΕΝΤΑΓΜΕΝΩΝ ΈΡΓΩΝ                      (Β)</t>
  </si>
  <si>
    <t>ΔΗΜΟΣΙΑ ΔΑΠΑΝΗ ΝΟΜΙΚΩΝ ΔΕΣΜΕΥΣΕΩΝ             (Γ)</t>
  </si>
  <si>
    <t>% ΕΝΤΑΓΜΕΝΩΝ / ΔΗΜ ΔΑΠ (=Β/Α)</t>
  </si>
  <si>
    <t>% ΝΟΜ ΔΕΣΜ / ΕΝΤΑΓΜΕΝΩΝ (=Γ/Β)</t>
  </si>
  <si>
    <t>% ΝΟΜ ΔΕΣΜ / ΔΗΜ ΔΑΠ (=Γ/Α)</t>
  </si>
  <si>
    <t>ΤΕΧΝΙΚΗ ΒΟΗΘΕΙΑ</t>
  </si>
  <si>
    <t>010</t>
  </si>
  <si>
    <t>011</t>
  </si>
  <si>
    <t>ΣΥΝΟΛΑ</t>
  </si>
  <si>
    <t>ΜΕΛΕΤΕΣ ΩΡΙΜΑΝΣΗΣ ΚΑΙ ΠΡΟΕΤΟΙΜΑΣΙΑΣ Δ ΠΡΟΓΡΑΜΜΑΤΙΚΗΣ ΠΕΡΙΟΔΟΥ</t>
  </si>
  <si>
    <t>ΕΙΔΙΚΕΣ ΕΝΕΡΓΕΙΕΣ ΓΙΑ ΤΗΝ ΣΤΗΡΙΞΗ ΜΙΚΡΩΝ ΝΗΣΙΩΝ ΚΑΙ ΑΠΟΜΟΝΩΜΕΝΩΝ ΝΗΣΙΩΤΙΚΩΝ ΠΕΡΙΟΧΩΝ</t>
  </si>
  <si>
    <t>ΜΕΤΡΟ</t>
  </si>
  <si>
    <t>ΤΙΤΛΟΣ ΜΕΤΡΟΥ</t>
  </si>
  <si>
    <t>ΑΞΟΝΑΣ</t>
  </si>
  <si>
    <t>ΤΙΤΛΟΣ ΑΞΟΝΑ</t>
  </si>
  <si>
    <t>ΧΡΗΜΑΤΟΔΟΤΙΚΟ ΜΕΣΟ</t>
  </si>
  <si>
    <t>ΕΓΤΠΕ-Π</t>
  </si>
  <si>
    <t>ΜΕΤΕΓΚΑΤΑΣΤΑΣΗ ΚΤΗΝΟΤΡΟΦΙΚΩΝ ΜΟΝΑΔΩΝ</t>
  </si>
  <si>
    <t>ΕΚΠΑΙΔΕΥΣΗ</t>
  </si>
  <si>
    <t>ΕΤΠΑ</t>
  </si>
  <si>
    <t>ΕΚΤ</t>
  </si>
  <si>
    <t>23</t>
  </si>
  <si>
    <t>Π.Ε.Π. ΝΟΤΙΟΥ ΑΙΓΑΙΟΥ</t>
  </si>
  <si>
    <t>ΑΝΤΙΜΕΤΩΠΙΣΗ ΤΩΝ ΠΡΟΒΛΗΜΑΤΩΝ ΤΟΥ ΝΗΣΙΩΤΙΚΟΥ ΧΑΡΑΚΤΗΡΑ-ΒΑΣΙΚΕΣ ΥΠΟΔΟΜΕΣ</t>
  </si>
  <si>
    <t>ΕΝΑΕΡΙΕΣ ΜΕΤΑΦΟΡΕΣ</t>
  </si>
  <si>
    <t>ΘΑΛΑΣΣΙΕΣ ΜΕΤΑΦΟΡΕΣ</t>
  </si>
  <si>
    <t>ΧΕΡΣΑΙΕΣ ΜΕΤΑΦΟΡΕΣ</t>
  </si>
  <si>
    <t>ΥΓΕΙΑ-ΠΡΟΝΟΙΑ</t>
  </si>
  <si>
    <t>ΠΡΟΣΤΑΣΙΑ ΠΕΡΙΒΑΛΛΟΝΤΟΣ ΚΑΙ ΒΙΩΣΙΜΗ ΔΙΑΧΕΙΡΗΣΗ ΦΥΣΙΚΩΝ ΠΟΡΩΝ</t>
  </si>
  <si>
    <t>ΥΠΟΔΟΜΕΣ ΠΕΡΙΒΑΛΛΟΝΤΟΣ</t>
  </si>
  <si>
    <t>ΠΡΟΣΤΑΣΙΑ ΔΟΜΗΜΕΝΟΥ ΠΕΡΙΒΑΛΛΟΝΤΟΣ</t>
  </si>
  <si>
    <t>ΠΡΟΣΤΑΣΙΑ ΦΥΣΙΚΟΥ ΠΕΡΙΒΑΛΛΟΝΤΟΣ</t>
  </si>
  <si>
    <t>ΕΛΕΓΧΟΣ ΤΗΣ ΤΟΥΡΙΣΤΙΚΗΣ ΑΝΑΠΤΥΞΗΣ ΚΑΙ ΑΝΑΠΡΟΣΑΝΑΤΟΛΙΣΜΟΣ ΤΗΣ</t>
  </si>
  <si>
    <t>ΥΠΟΔΟΜΕΣ ΘΑΛΑΣΣΙΟΥ ΤΟΥΡΙΣΜΟΥ</t>
  </si>
  <si>
    <t>ΔΡΑΣΕΙΣ ΕΝΙΣΧΥΣΗΣ ΘΑΛΑΣΣΙΟΥ ΤΟΥΡΙΣΜΟΥ ΜΕ ΣΥΜΜΕΤΟΧΗ ΤΟΥ ΙΔΙΩΤΙΚΟΥ ΤΟΜΕΑ</t>
  </si>
  <si>
    <t>ΕΝΙΣΧΥΣΕΙΣ ΤΟΥΡΙΣΤΙΚΗΣ ΥΠΟΔΟΜΗΣ</t>
  </si>
  <si>
    <t>ΠΟΛΙΤΙΣΤΙΚΗ ΑΝΑΠΤΥΞΗ ΚΑΙ ΠΟΛΙΤΙΣΤΙΚΟΣ ΤΟΥΡΙΣΜΟΣ</t>
  </si>
  <si>
    <t>ΠΡΟΩΘΗΣΗ ΕΝΑΛΛΑΚΤΙΚΩΝ ΜΟΡΦΩΝ ΤΟΥΡΙΣΜΟΥ - ΚΑΙΝΟΤΟΜΕΣ ΔΡΑΣΕΙΣ</t>
  </si>
  <si>
    <t>ΕΝΙΣΧΥΣΗ ΚΑΙ ΑΞΙΟΠΟΙΗΣΗ ΤΩΝ ΔΥΝΑΜΙΚΩΝ ΝΗΣΙΩΤΙΚΩΝ ΚΕΤΡΩΝ ΑΝΑΠΤΥΞΗΣ</t>
  </si>
  <si>
    <t>ΔΡΑΣΕΙΣ ΠΡΟΩΘΗΣΗΣ ΤΗΣ ΑΠΑΣΧΟΛΗΣΗΣ &amp; ΕΝΕΡΓΕΙΕΣ ΚΑΤΑΡΤΙΣΗΣ</t>
  </si>
  <si>
    <t>ΥΠΗΡΕΣΙΕΣ ΦΡΟΝΤΙΔΑΣ ΓΙΑ ΤΗΝ ΠΡΟΩΘΗΣΗ ΤΩΝ ΙΣΩΝ ΕΥΚΑΙΡΙΩΝ</t>
  </si>
  <si>
    <t>ΔΡΑΣΕΙΣ ΣΤΗΡΙΞΗΣ Μ.Μ.Ε</t>
  </si>
  <si>
    <t>ΕΝΙΣΧΥΣΗ ΠΡΟΩΘΗΤΙΚΩΝ ΔΡΑΣΤΗΡΙΟΤΗΤΩΝ  ΜΕ ΙΔΙΩΤΙΚΗ ΣΥΜΜΕΤΟΧΗ</t>
  </si>
  <si>
    <t>ΒΕΛΤΙΩΣΗ ΤΟΥ ΠΑΡΑΓΩΓΙΚΟΥ ΠΕΡΙΒΑΛΛΟΝΤΟΣ -ΚΑΙΝΟΤΟΜΕΣ ΕΦΑΡΜΟΓΕΣ</t>
  </si>
  <si>
    <t>ΑΝΑΒΑΘΜΙΣΗ ΠΕΡΙΒΑΛΛΟΝΤΟΣ ΚΑΙ ΠΟΙΟΤΗΤΑ ΖΩΗΣ</t>
  </si>
  <si>
    <t>ΟΛΟΚΛΗΡΩΜΕΝΕΣ ΠΑΡΕΜΒΑΣΕΙΣ ΑΣΤΙΚΗΣ ΑΝΑΠΤΥΞΗΣ -ΕΤΠΑ</t>
  </si>
  <si>
    <t>ΟΛΟΚΛΗΡΩΜΕΝΕΣ ΠΑΡΕΜΒΑΣΕΙΣ ΑΣΤΙΚΗΣ ΑΝΑΠΤΥΞΗΣ-ΕΚΤ</t>
  </si>
  <si>
    <t>ΕΝΙΣΧΥΣΗ ΝΕΩΝ ΜΟΡΦΩΝ ΟΙΚ.ΔΡΑΣΤΗΡΙΟΤΗΤΑΣ  Ν.ΛΕΡΟΥ</t>
  </si>
  <si>
    <t>ΑΝΑΠΤΥΞΗ ΤΗΣ ΥΠΑΙΘΡΟΥ ΚΑΙ ΕΝΙΣΧΥΣΗ ΝΗΣΙΩΝ ΚΑΙ ΠΕΡΙΟΧΩΝ ΧΑΜΗΛΗΣ ΟΙΚΟΝΟΜΙΚΗΣ ΑΝΑΠΤΥΞΗΣ</t>
  </si>
  <si>
    <t>ΥΠΟΔΟΜΕΣ ΑΓΡΟΤΙΚΗΣ ΠΑΡΑΓΩΓΗΣ</t>
  </si>
  <si>
    <t>ΔΙΑΧΕΙΡΙΣΗ ΔΑΣΙΚΩΝ ΠΟΡΩΝ</t>
  </si>
  <si>
    <t>ΕΝΙΣΧΥΣΗ ΑΓΡΟΤΙΚΩΝ ΔΡΑΣΤΗΡΙΟΤΗΤΩΝ-ΕΠΕΝΔΥΣΕΙΣ ΓΕΩΡΓΙΚΩΝ ΕΚΜΕΤΑΛΛΕΥΣΕΩΝ</t>
  </si>
  <si>
    <t>ΕΠΕΝΔΥΣΕΙΣ ΔΙΑΦΟΡΟΠΟΙΗΣΗΣ ΑΓΡΟΤΙΚΟΥ ΕΙΣΟΔΗΜΑΤΟΣ -ΕΜΠΟΡΙΑ ΓΕΩΡΓΙΚΩΝ ΠΡΟΙΟΝΤΩΝ ΠΟΙΟΤΗΤΑΣ</t>
  </si>
  <si>
    <t>ΜΕΤΑΠΟΙΗΣΗ ΚΑΙ ΕΜΠΟΡΙΑ ΓΕΩΡΓΙΚΩΝ ΠΡΟΙΟΝΤΩΝ</t>
  </si>
  <si>
    <t>ΥΠΟΔΟΜΕΣ ΚΑΙ ΔΡΑΣΕΙΣ ΓΙΑ ΤΗΝ ΑΛΙΕΙΑ</t>
  </si>
  <si>
    <t>ΒΑΣΙΚΕΣ ΥΠΟΔΟΜΕΣ</t>
  </si>
  <si>
    <t>ΔΡΑΣΕΙΣ ΠΡΟΩΘΗΣΗΣ ΤΗΣ ΑΠΑΣΧΟΛΗΣΗΣ</t>
  </si>
  <si>
    <t>ΤΟΝΩΣΗ ΤΗΣ ΤΟΠΙΚΗΣ ΟΙΚΟΝΟΜΙΑΣ ΜΕ ΚΑΙΝΟΤΟΜΕΣ ΔΡΑΣΕΙΣ</t>
  </si>
  <si>
    <t>ΕΦΑΡΜΟΓΗ Ε.Τ.Π.Α</t>
  </si>
  <si>
    <t>ΕΦΑΡΜΟΓΗ Ε.Γ.Τ.Π.Ε</t>
  </si>
  <si>
    <t>ΕΦΑΡΜΟΓΗ Ε.Κ.Τ</t>
  </si>
  <si>
    <t>ΣΥΝΟΛΑ ΑΝΑ ΤΑΜΕΙΟ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</si>
</sst>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[$-408]dddd\,\ d\ mmmm\ yyyy"/>
    <numFmt numFmtId="177" formatCode="0.0%"/>
    <numFmt numFmtId="178" formatCode="d\-mmm\-yyyy"/>
    <numFmt numFmtId="179" formatCode="m/d"/>
    <numFmt numFmtId="180" formatCode="&quot;Ναι&quot;;&quot;Ναι&quot;;&quot;'Οχι&quot;"/>
    <numFmt numFmtId="181" formatCode="&quot;Αληθές&quot;;&quot;Αληθές&quot;;&quot;Ψευδές&quot;"/>
    <numFmt numFmtId="182" formatCode="&quot;Ενεργοποίηση&quot;;&quot;Ενεργοποίηση&quot;;&quot;Απενεργοποίηση&quot;"/>
    <numFmt numFmtId="183" formatCode="[$€-2]\ #,##0.00_);[Red]\([$€-2]\ #,##0.00\)"/>
    <numFmt numFmtId="184" formatCode="dd/mm/yy;@"/>
    <numFmt numFmtId="185" formatCode="d/m/yy;@"/>
    <numFmt numFmtId="186" formatCode="d/m/yyyy;@"/>
    <numFmt numFmtId="187" formatCode="#,##0.00000"/>
    <numFmt numFmtId="188" formatCode="0.000%"/>
    <numFmt numFmtId="189" formatCode="#,##0.000"/>
    <numFmt numFmtId="190" formatCode="0.00000%"/>
    <numFmt numFmtId="191" formatCode="0.000000%"/>
    <numFmt numFmtId="192" formatCode="0.0000"/>
  </numFmts>
  <fonts count="44">
    <font>
      <sz val="10"/>
      <name val="Arial"/>
      <family val="0"/>
    </font>
    <font>
      <sz val="10"/>
      <color indexed="8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22"/>
      </right>
      <top style="thin"/>
      <bottom style="thin"/>
    </border>
    <border>
      <left style="thin">
        <color indexed="22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1" fillId="0" borderId="0">
      <alignment/>
      <protection/>
    </xf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5" fillId="0" borderId="10" xfId="57" applyFont="1" applyFill="1" applyBorder="1" applyAlignment="1">
      <alignment horizontal="left" vertical="top" wrapText="1"/>
      <protection/>
    </xf>
    <xf numFmtId="0" fontId="3" fillId="0" borderId="0" xfId="0" applyFont="1" applyAlignment="1">
      <alignment vertical="top"/>
    </xf>
    <xf numFmtId="3" fontId="5" fillId="0" borderId="10" xfId="57" applyNumberFormat="1" applyFont="1" applyFill="1" applyBorder="1" applyAlignment="1">
      <alignment horizontal="right" vertical="center" wrapText="1"/>
      <protection/>
    </xf>
    <xf numFmtId="3" fontId="4" fillId="32" borderId="11" xfId="57" applyNumberFormat="1" applyFont="1" applyFill="1" applyBorder="1" applyAlignment="1">
      <alignment horizontal="center" vertical="center" wrapText="1"/>
      <protection/>
    </xf>
    <xf numFmtId="0" fontId="6" fillId="33" borderId="12" xfId="57" applyFont="1" applyFill="1" applyBorder="1" applyAlignment="1">
      <alignment horizontal="left" wrapText="1"/>
      <protection/>
    </xf>
    <xf numFmtId="3" fontId="6" fillId="33" borderId="12" xfId="57" applyNumberFormat="1" applyFont="1" applyFill="1" applyBorder="1" applyAlignment="1">
      <alignment horizontal="right" vertical="center" wrapText="1"/>
      <protection/>
    </xf>
    <xf numFmtId="0" fontId="5" fillId="33" borderId="13" xfId="57" applyFont="1" applyFill="1" applyBorder="1" applyAlignment="1">
      <alignment horizontal="left" vertical="top" wrapText="1"/>
      <protection/>
    </xf>
    <xf numFmtId="0" fontId="5" fillId="33" borderId="14" xfId="57" applyFont="1" applyFill="1" applyBorder="1" applyAlignment="1">
      <alignment horizontal="left" vertical="top" wrapText="1"/>
      <protection/>
    </xf>
    <xf numFmtId="0" fontId="5" fillId="33" borderId="14" xfId="57" applyFont="1" applyFill="1" applyBorder="1" applyAlignment="1">
      <alignment horizontal="left" wrapText="1"/>
      <protection/>
    </xf>
    <xf numFmtId="0" fontId="2" fillId="34" borderId="15" xfId="57" applyFont="1" applyFill="1" applyBorder="1" applyAlignment="1">
      <alignment horizontal="left" vertical="top"/>
      <protection/>
    </xf>
    <xf numFmtId="0" fontId="2" fillId="35" borderId="15" xfId="0" applyFont="1" applyFill="1" applyBorder="1" applyAlignment="1">
      <alignment/>
    </xf>
    <xf numFmtId="3" fontId="2" fillId="35" borderId="15" xfId="0" applyNumberFormat="1" applyFont="1" applyFill="1" applyBorder="1" applyAlignment="1">
      <alignment vertical="center"/>
    </xf>
    <xf numFmtId="0" fontId="4" fillId="32" borderId="11" xfId="57" applyFont="1" applyFill="1" applyBorder="1" applyAlignment="1">
      <alignment horizontal="center" vertical="center" wrapText="1"/>
      <protection/>
    </xf>
    <xf numFmtId="0" fontId="2" fillId="35" borderId="15" xfId="0" applyFont="1" applyFill="1" applyBorder="1" applyAlignment="1">
      <alignment horizontal="center" vertical="center"/>
    </xf>
    <xf numFmtId="0" fontId="6" fillId="33" borderId="12" xfId="57" applyFont="1" applyFill="1" applyBorder="1" applyAlignment="1">
      <alignment horizontal="center" vertical="center" wrapText="1"/>
      <protection/>
    </xf>
    <xf numFmtId="0" fontId="5" fillId="0" borderId="10" xfId="57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2" fillId="34" borderId="15" xfId="57" applyFont="1" applyFill="1" applyBorder="1" applyAlignment="1">
      <alignment horizontal="left" vertical="center"/>
      <protection/>
    </xf>
    <xf numFmtId="9" fontId="9" fillId="32" borderId="13" xfId="0" applyNumberFormat="1" applyFont="1" applyFill="1" applyBorder="1" applyAlignment="1">
      <alignment vertical="center"/>
    </xf>
    <xf numFmtId="9" fontId="9" fillId="32" borderId="14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9" fontId="3" fillId="0" borderId="10" xfId="0" applyNumberFormat="1" applyFont="1" applyBorder="1" applyAlignment="1">
      <alignment vertical="center"/>
    </xf>
    <xf numFmtId="9" fontId="3" fillId="0" borderId="16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5" fillId="0" borderId="0" xfId="57" applyFont="1" applyFill="1" applyBorder="1" applyAlignment="1">
      <alignment horizontal="left" vertical="top" wrapText="1"/>
      <protection/>
    </xf>
    <xf numFmtId="9" fontId="3" fillId="0" borderId="17" xfId="0" applyNumberFormat="1" applyFont="1" applyBorder="1" applyAlignment="1">
      <alignment vertical="center"/>
    </xf>
    <xf numFmtId="9" fontId="3" fillId="0" borderId="18" xfId="0" applyNumberFormat="1" applyFont="1" applyBorder="1" applyAlignment="1">
      <alignment vertical="center"/>
    </xf>
    <xf numFmtId="0" fontId="5" fillId="0" borderId="19" xfId="57" applyFont="1" applyFill="1" applyBorder="1" applyAlignment="1">
      <alignment horizontal="center" vertical="center" wrapText="1"/>
      <protection/>
    </xf>
    <xf numFmtId="0" fontId="5" fillId="0" borderId="19" xfId="57" applyFont="1" applyFill="1" applyBorder="1" applyAlignment="1">
      <alignment horizontal="left" vertical="top" wrapText="1"/>
      <protection/>
    </xf>
    <xf numFmtId="0" fontId="3" fillId="36" borderId="20" xfId="0" applyFont="1" applyFill="1" applyBorder="1" applyAlignment="1">
      <alignment horizontal="center" vertical="center"/>
    </xf>
    <xf numFmtId="3" fontId="3" fillId="36" borderId="20" xfId="0" applyNumberFormat="1" applyFont="1" applyFill="1" applyBorder="1" applyAlignment="1">
      <alignment vertical="center"/>
    </xf>
    <xf numFmtId="9" fontId="3" fillId="36" borderId="20" xfId="0" applyNumberFormat="1" applyFont="1" applyFill="1" applyBorder="1" applyAlignment="1">
      <alignment vertical="center"/>
    </xf>
    <xf numFmtId="0" fontId="3" fillId="37" borderId="10" xfId="0" applyFont="1" applyFill="1" applyBorder="1" applyAlignment="1">
      <alignment horizontal="center" vertical="center"/>
    </xf>
    <xf numFmtId="3" fontId="3" fillId="37" borderId="10" xfId="0" applyNumberFormat="1" applyFont="1" applyFill="1" applyBorder="1" applyAlignment="1">
      <alignment vertical="center"/>
    </xf>
    <xf numFmtId="9" fontId="3" fillId="37" borderId="10" xfId="0" applyNumberFormat="1" applyFont="1" applyFill="1" applyBorder="1" applyAlignment="1">
      <alignment vertical="center"/>
    </xf>
    <xf numFmtId="0" fontId="3" fillId="4" borderId="21" xfId="0" applyFont="1" applyFill="1" applyBorder="1" applyAlignment="1">
      <alignment horizontal="center" vertical="center"/>
    </xf>
    <xf numFmtId="3" fontId="3" fillId="4" borderId="21" xfId="0" applyNumberFormat="1" applyFont="1" applyFill="1" applyBorder="1" applyAlignment="1">
      <alignment vertical="center"/>
    </xf>
    <xf numFmtId="9" fontId="3" fillId="4" borderId="21" xfId="0" applyNumberFormat="1" applyFont="1" applyFill="1" applyBorder="1" applyAlignment="1">
      <alignment vertical="center"/>
    </xf>
    <xf numFmtId="0" fontId="5" fillId="0" borderId="22" xfId="57" applyFont="1" applyFill="1" applyBorder="1" applyAlignment="1">
      <alignment horizontal="left" vertical="top" wrapText="1"/>
      <protection/>
    </xf>
    <xf numFmtId="0" fontId="0" fillId="0" borderId="23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5" fillId="0" borderId="25" xfId="57" applyFont="1" applyFill="1" applyBorder="1" applyAlignment="1">
      <alignment horizontal="left" vertical="top" wrapText="1"/>
      <protection/>
    </xf>
    <xf numFmtId="0" fontId="9" fillId="32" borderId="20" xfId="0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horizontal="center" vertical="center"/>
    </xf>
    <xf numFmtId="0" fontId="9" fillId="32" borderId="21" xfId="0" applyFont="1" applyFill="1" applyBorder="1" applyAlignment="1">
      <alignment horizontal="center" vertical="center"/>
    </xf>
    <xf numFmtId="0" fontId="5" fillId="0" borderId="23" xfId="57" applyFont="1" applyFill="1" applyBorder="1" applyAlignment="1">
      <alignment horizontal="left" vertical="top" wrapText="1"/>
      <protection/>
    </xf>
    <xf numFmtId="0" fontId="5" fillId="0" borderId="24" xfId="57" applyFont="1" applyFill="1" applyBorder="1" applyAlignment="1">
      <alignment horizontal="left" vertical="top" wrapText="1"/>
      <protection/>
    </xf>
    <xf numFmtId="0" fontId="5" fillId="0" borderId="26" xfId="57" applyFont="1" applyFill="1" applyBorder="1" applyAlignment="1">
      <alignment horizontal="left" vertical="top" wrapText="1"/>
      <protection/>
    </xf>
    <xf numFmtId="0" fontId="5" fillId="0" borderId="27" xfId="57" applyFont="1" applyFill="1" applyBorder="1" applyAlignment="1">
      <alignment horizontal="left" vertical="top" wrapText="1"/>
      <protection/>
    </xf>
    <xf numFmtId="0" fontId="5" fillId="0" borderId="17" xfId="57" applyFont="1" applyFill="1" applyBorder="1" applyAlignment="1">
      <alignment horizontal="left" vertical="top" wrapText="1"/>
      <protection/>
    </xf>
    <xf numFmtId="0" fontId="5" fillId="0" borderId="28" xfId="57" applyFont="1" applyFill="1" applyBorder="1" applyAlignment="1">
      <alignment horizontal="left" vertical="top" wrapText="1"/>
      <protection/>
    </xf>
    <xf numFmtId="0" fontId="5" fillId="0" borderId="0" xfId="57" applyFont="1" applyFill="1" applyBorder="1" applyAlignment="1">
      <alignment horizontal="left" vertical="top" wrapText="1"/>
      <protection/>
    </xf>
    <xf numFmtId="0" fontId="5" fillId="0" borderId="18" xfId="57" applyFont="1" applyFill="1" applyBorder="1" applyAlignment="1">
      <alignment horizontal="left" vertical="top" wrapText="1"/>
      <protection/>
    </xf>
    <xf numFmtId="14" fontId="2" fillId="34" borderId="15" xfId="57" applyNumberFormat="1" applyFont="1" applyFill="1" applyBorder="1" applyAlignment="1">
      <alignment horizontal="right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ont>
        <b/>
        <i val="0"/>
        <color indexed="10"/>
      </font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9"/>
  <sheetViews>
    <sheetView tabSelected="1" zoomScale="75" zoomScaleNormal="75" zoomScaleSheetLayoutView="50" zoomScalePageLayoutView="0" workbookViewId="0" topLeftCell="A1">
      <selection activeCell="K1" sqref="K1"/>
    </sheetView>
  </sheetViews>
  <sheetFormatPr defaultColWidth="9.140625" defaultRowHeight="12.75"/>
  <cols>
    <col min="1" max="1" width="8.57421875" style="5" customWidth="1"/>
    <col min="2" max="2" width="36.8515625" style="5" customWidth="1"/>
    <col min="3" max="3" width="7.00390625" style="1" customWidth="1"/>
    <col min="4" max="4" width="45.421875" style="1" customWidth="1"/>
    <col min="5" max="5" width="18.00390625" style="20" customWidth="1"/>
    <col min="6" max="6" width="16.00390625" style="25" bestFit="1" customWidth="1"/>
    <col min="7" max="7" width="16.140625" style="2" customWidth="1"/>
    <col min="8" max="8" width="17.28125" style="2" customWidth="1"/>
    <col min="9" max="9" width="15.00390625" style="24" customWidth="1"/>
    <col min="10" max="10" width="14.28125" style="24" customWidth="1"/>
    <col min="11" max="11" width="13.7109375" style="24" customWidth="1"/>
    <col min="12" max="12" width="9.140625" style="1" customWidth="1"/>
    <col min="13" max="14" width="11.00390625" style="1" bestFit="1" customWidth="1"/>
    <col min="15" max="16384" width="9.140625" style="1" customWidth="1"/>
  </cols>
  <sheetData>
    <row r="1" spans="1:11" s="3" customFormat="1" ht="15.75">
      <c r="A1" s="13" t="s">
        <v>31</v>
      </c>
      <c r="B1" s="13" t="s">
        <v>32</v>
      </c>
      <c r="C1" s="14"/>
      <c r="D1" s="14"/>
      <c r="E1" s="17"/>
      <c r="F1" s="15"/>
      <c r="G1" s="15"/>
      <c r="H1" s="15"/>
      <c r="I1" s="21"/>
      <c r="J1" s="21"/>
      <c r="K1" s="58">
        <v>40633</v>
      </c>
    </row>
    <row r="2" spans="1:11" ht="60">
      <c r="A2" s="16" t="s">
        <v>23</v>
      </c>
      <c r="B2" s="16" t="s">
        <v>24</v>
      </c>
      <c r="C2" s="16" t="s">
        <v>21</v>
      </c>
      <c r="D2" s="16" t="s">
        <v>22</v>
      </c>
      <c r="E2" s="16" t="s">
        <v>25</v>
      </c>
      <c r="F2" s="7" t="s">
        <v>9</v>
      </c>
      <c r="G2" s="7" t="s">
        <v>10</v>
      </c>
      <c r="H2" s="7" t="s">
        <v>11</v>
      </c>
      <c r="I2" s="16" t="s">
        <v>12</v>
      </c>
      <c r="J2" s="16" t="s">
        <v>13</v>
      </c>
      <c r="K2" s="16" t="s">
        <v>14</v>
      </c>
    </row>
    <row r="3" spans="1:11" ht="12.75">
      <c r="A3" s="43" t="s">
        <v>0</v>
      </c>
      <c r="B3" s="43" t="s">
        <v>33</v>
      </c>
      <c r="C3" s="4" t="s">
        <v>0</v>
      </c>
      <c r="D3" s="4" t="s">
        <v>34</v>
      </c>
      <c r="E3" s="19" t="s">
        <v>29</v>
      </c>
      <c r="F3" s="6">
        <v>39000000</v>
      </c>
      <c r="G3" s="6">
        <v>40478450.81</v>
      </c>
      <c r="H3" s="6">
        <v>42473829.92</v>
      </c>
      <c r="I3" s="27">
        <f aca="true" t="shared" si="0" ref="I3:J25">IF(F3&lt;&gt;0,G3/F3,0)</f>
        <v>1.0379089951282052</v>
      </c>
      <c r="J3" s="27">
        <f t="shared" si="0"/>
        <v>1.0492948487422609</v>
      </c>
      <c r="K3" s="27">
        <f aca="true" t="shared" si="1" ref="K3:K25">IF(F3&lt;&gt;0,H3/F3,0)</f>
        <v>1.089072562051282</v>
      </c>
    </row>
    <row r="4" spans="1:11" ht="12.75">
      <c r="A4" s="44"/>
      <c r="B4" s="44"/>
      <c r="C4" s="4" t="s">
        <v>1</v>
      </c>
      <c r="D4" s="4" t="s">
        <v>35</v>
      </c>
      <c r="E4" s="19" t="s">
        <v>29</v>
      </c>
      <c r="F4" s="6">
        <v>40000000</v>
      </c>
      <c r="G4" s="6">
        <v>35581745.67</v>
      </c>
      <c r="H4" s="6">
        <v>34057342.21</v>
      </c>
      <c r="I4" s="26">
        <f t="shared" si="0"/>
        <v>0.88954364175</v>
      </c>
      <c r="J4" s="26">
        <f t="shared" si="0"/>
        <v>0.9571577101883095</v>
      </c>
      <c r="K4" s="26">
        <f t="shared" si="1"/>
        <v>0.85143355525</v>
      </c>
    </row>
    <row r="5" spans="1:11" ht="12.75">
      <c r="A5" s="44"/>
      <c r="B5" s="44"/>
      <c r="C5" s="4" t="s">
        <v>2</v>
      </c>
      <c r="D5" s="4" t="s">
        <v>36</v>
      </c>
      <c r="E5" s="19" t="s">
        <v>29</v>
      </c>
      <c r="F5" s="6">
        <v>38500000</v>
      </c>
      <c r="G5" s="6">
        <v>40093032.43</v>
      </c>
      <c r="H5" s="6">
        <v>39914634.220000006</v>
      </c>
      <c r="I5" s="26">
        <f t="shared" si="0"/>
        <v>1.0413774657142858</v>
      </c>
      <c r="J5" s="26">
        <f t="shared" si="0"/>
        <v>0.9955503936921841</v>
      </c>
      <c r="K5" s="26">
        <f t="shared" si="1"/>
        <v>1.036743745974026</v>
      </c>
    </row>
    <row r="6" spans="1:11" ht="12.75">
      <c r="A6" s="44"/>
      <c r="B6" s="44"/>
      <c r="C6" s="4" t="s">
        <v>3</v>
      </c>
      <c r="D6" s="4" t="s">
        <v>28</v>
      </c>
      <c r="E6" s="19" t="s">
        <v>29</v>
      </c>
      <c r="F6" s="6">
        <v>37500000</v>
      </c>
      <c r="G6" s="6">
        <v>41919406.03999999</v>
      </c>
      <c r="H6" s="6">
        <v>41919406.03999999</v>
      </c>
      <c r="I6" s="26">
        <f t="shared" si="0"/>
        <v>1.1178508277333332</v>
      </c>
      <c r="J6" s="26">
        <f t="shared" si="0"/>
        <v>1</v>
      </c>
      <c r="K6" s="26">
        <f t="shared" si="1"/>
        <v>1.1178508277333332</v>
      </c>
    </row>
    <row r="7" spans="1:11" ht="12.75">
      <c r="A7" s="45"/>
      <c r="B7" s="45"/>
      <c r="C7" s="4" t="s">
        <v>4</v>
      </c>
      <c r="D7" s="4" t="s">
        <v>37</v>
      </c>
      <c r="E7" s="19" t="s">
        <v>29</v>
      </c>
      <c r="F7" s="6">
        <v>17995463</v>
      </c>
      <c r="G7" s="6">
        <v>15539246.090000002</v>
      </c>
      <c r="H7" s="6">
        <v>15426545.090000002</v>
      </c>
      <c r="I7" s="26">
        <f t="shared" si="0"/>
        <v>0.8635091017108035</v>
      </c>
      <c r="J7" s="26">
        <f t="shared" si="0"/>
        <v>0.992747331540587</v>
      </c>
      <c r="K7" s="26">
        <f t="shared" si="1"/>
        <v>0.8572463564844095</v>
      </c>
    </row>
    <row r="8" spans="1:11" ht="12.75">
      <c r="A8" s="46" t="s">
        <v>1</v>
      </c>
      <c r="B8" s="46" t="s">
        <v>38</v>
      </c>
      <c r="C8" s="4" t="s">
        <v>0</v>
      </c>
      <c r="D8" s="4" t="s">
        <v>39</v>
      </c>
      <c r="E8" s="19" t="s">
        <v>29</v>
      </c>
      <c r="F8" s="6">
        <v>60000000</v>
      </c>
      <c r="G8" s="6">
        <v>65578420.359999985</v>
      </c>
      <c r="H8" s="6">
        <v>65029320.31999999</v>
      </c>
      <c r="I8" s="26">
        <f t="shared" si="0"/>
        <v>1.0929736726666663</v>
      </c>
      <c r="J8" s="26">
        <f t="shared" si="0"/>
        <v>0.991626818136429</v>
      </c>
      <c r="K8" s="26">
        <f t="shared" si="1"/>
        <v>1.0838220053333332</v>
      </c>
    </row>
    <row r="9" spans="1:11" ht="12.75">
      <c r="A9" s="44"/>
      <c r="B9" s="44"/>
      <c r="C9" s="4" t="s">
        <v>1</v>
      </c>
      <c r="D9" s="4" t="s">
        <v>40</v>
      </c>
      <c r="E9" s="19" t="s">
        <v>29</v>
      </c>
      <c r="F9" s="6">
        <v>13044804</v>
      </c>
      <c r="G9" s="6">
        <v>10359428.07</v>
      </c>
      <c r="H9" s="6">
        <v>10359428.07</v>
      </c>
      <c r="I9" s="26">
        <f t="shared" si="0"/>
        <v>0.794142102096743</v>
      </c>
      <c r="J9" s="26">
        <f t="shared" si="0"/>
        <v>1</v>
      </c>
      <c r="K9" s="26">
        <f t="shared" si="1"/>
        <v>0.794142102096743</v>
      </c>
    </row>
    <row r="10" spans="1:11" ht="12.75">
      <c r="A10" s="45"/>
      <c r="B10" s="45"/>
      <c r="C10" s="4" t="s">
        <v>2</v>
      </c>
      <c r="D10" s="4" t="s">
        <v>41</v>
      </c>
      <c r="E10" s="19" t="s">
        <v>29</v>
      </c>
      <c r="F10" s="6">
        <v>3000000</v>
      </c>
      <c r="G10" s="6">
        <v>4285898.74</v>
      </c>
      <c r="H10" s="6">
        <v>4285898.74</v>
      </c>
      <c r="I10" s="26">
        <f t="shared" si="0"/>
        <v>1.4286329133333333</v>
      </c>
      <c r="J10" s="26">
        <f t="shared" si="0"/>
        <v>1</v>
      </c>
      <c r="K10" s="26">
        <f t="shared" si="1"/>
        <v>1.4286329133333333</v>
      </c>
    </row>
    <row r="11" spans="1:11" ht="12.75">
      <c r="A11" s="46" t="s">
        <v>2</v>
      </c>
      <c r="B11" s="46" t="s">
        <v>42</v>
      </c>
      <c r="C11" s="4" t="s">
        <v>0</v>
      </c>
      <c r="D11" s="4" t="s">
        <v>43</v>
      </c>
      <c r="E11" s="19" t="s">
        <v>29</v>
      </c>
      <c r="F11" s="6">
        <v>5200000</v>
      </c>
      <c r="G11" s="6">
        <v>5012821.5</v>
      </c>
      <c r="H11" s="6">
        <v>4971106.5</v>
      </c>
      <c r="I11" s="26">
        <f t="shared" si="0"/>
        <v>0.9640041346153846</v>
      </c>
      <c r="J11" s="26">
        <f t="shared" si="0"/>
        <v>0.9916783392347005</v>
      </c>
      <c r="K11" s="26">
        <f t="shared" si="1"/>
        <v>0.9559820192307692</v>
      </c>
    </row>
    <row r="12" spans="1:11" ht="25.5">
      <c r="A12" s="44"/>
      <c r="B12" s="44"/>
      <c r="C12" s="4" t="s">
        <v>1</v>
      </c>
      <c r="D12" s="4" t="s">
        <v>44</v>
      </c>
      <c r="E12" s="19" t="s">
        <v>29</v>
      </c>
      <c r="F12" s="6">
        <v>9578422</v>
      </c>
      <c r="G12" s="6">
        <v>0</v>
      </c>
      <c r="H12" s="6">
        <v>0</v>
      </c>
      <c r="I12" s="26">
        <f t="shared" si="0"/>
        <v>0</v>
      </c>
      <c r="J12" s="26">
        <f t="shared" si="0"/>
        <v>0</v>
      </c>
      <c r="K12" s="26">
        <f t="shared" si="1"/>
        <v>0</v>
      </c>
    </row>
    <row r="13" spans="1:11" ht="12.75">
      <c r="A13" s="44"/>
      <c r="B13" s="44"/>
      <c r="C13" s="4" t="s">
        <v>2</v>
      </c>
      <c r="D13" s="4" t="s">
        <v>45</v>
      </c>
      <c r="E13" s="19" t="s">
        <v>29</v>
      </c>
      <c r="F13" s="6">
        <v>37500000</v>
      </c>
      <c r="G13" s="6">
        <v>66371846.954955</v>
      </c>
      <c r="H13" s="6">
        <v>66454444.57</v>
      </c>
      <c r="I13" s="26">
        <f t="shared" si="0"/>
        <v>1.7699159187987998</v>
      </c>
      <c r="J13" s="26">
        <f t="shared" si="0"/>
        <v>1.0012444676294914</v>
      </c>
      <c r="K13" s="26">
        <f t="shared" si="1"/>
        <v>1.7721185218666666</v>
      </c>
    </row>
    <row r="14" spans="1:11" ht="25.5">
      <c r="A14" s="44"/>
      <c r="B14" s="44"/>
      <c r="C14" s="4" t="s">
        <v>3</v>
      </c>
      <c r="D14" s="4" t="s">
        <v>46</v>
      </c>
      <c r="E14" s="19" t="s">
        <v>29</v>
      </c>
      <c r="F14" s="6">
        <v>23500000</v>
      </c>
      <c r="G14" s="6">
        <v>25949572.709999993</v>
      </c>
      <c r="H14" s="6">
        <v>25949572.709999993</v>
      </c>
      <c r="I14" s="26">
        <f t="shared" si="0"/>
        <v>1.1042371365957444</v>
      </c>
      <c r="J14" s="26">
        <f t="shared" si="0"/>
        <v>1</v>
      </c>
      <c r="K14" s="26">
        <f t="shared" si="1"/>
        <v>1.1042371365957444</v>
      </c>
    </row>
    <row r="15" spans="1:11" ht="25.5">
      <c r="A15" s="45"/>
      <c r="B15" s="45"/>
      <c r="C15" s="4" t="s">
        <v>4</v>
      </c>
      <c r="D15" s="4" t="s">
        <v>47</v>
      </c>
      <c r="E15" s="19" t="s">
        <v>29</v>
      </c>
      <c r="F15" s="6">
        <v>9750000</v>
      </c>
      <c r="G15" s="6">
        <v>11671950.969999999</v>
      </c>
      <c r="H15" s="6">
        <v>11653813.2</v>
      </c>
      <c r="I15" s="26">
        <f t="shared" si="0"/>
        <v>1.1971231764102563</v>
      </c>
      <c r="J15" s="26">
        <f t="shared" si="0"/>
        <v>0.9984460378520593</v>
      </c>
      <c r="K15" s="26">
        <f t="shared" si="1"/>
        <v>1.1952628923076922</v>
      </c>
    </row>
    <row r="16" spans="1:11" ht="25.5">
      <c r="A16" s="46" t="s">
        <v>3</v>
      </c>
      <c r="B16" s="46" t="s">
        <v>48</v>
      </c>
      <c r="C16" s="4" t="s">
        <v>0</v>
      </c>
      <c r="D16" s="4" t="s">
        <v>49</v>
      </c>
      <c r="E16" s="19" t="s">
        <v>30</v>
      </c>
      <c r="F16" s="6">
        <v>24643052</v>
      </c>
      <c r="G16" s="6">
        <v>28576012.17999999</v>
      </c>
      <c r="H16" s="6">
        <v>28576066.23999999</v>
      </c>
      <c r="I16" s="26">
        <f t="shared" si="0"/>
        <v>1.1595971221421757</v>
      </c>
      <c r="J16" s="26">
        <f t="shared" si="0"/>
        <v>1.0000018917965061</v>
      </c>
      <c r="K16" s="26">
        <f t="shared" si="1"/>
        <v>1.15959931586396</v>
      </c>
    </row>
    <row r="17" spans="1:11" ht="25.5">
      <c r="A17" s="44"/>
      <c r="B17" s="44"/>
      <c r="C17" s="4" t="s">
        <v>1</v>
      </c>
      <c r="D17" s="4" t="s">
        <v>50</v>
      </c>
      <c r="E17" s="19" t="s">
        <v>30</v>
      </c>
      <c r="F17" s="6">
        <v>22000000</v>
      </c>
      <c r="G17" s="6">
        <v>25486429.910000008</v>
      </c>
      <c r="H17" s="6">
        <v>25486429.910000008</v>
      </c>
      <c r="I17" s="26">
        <f t="shared" si="0"/>
        <v>1.1584740868181822</v>
      </c>
      <c r="J17" s="26">
        <f t="shared" si="0"/>
        <v>1</v>
      </c>
      <c r="K17" s="26">
        <f t="shared" si="1"/>
        <v>1.1584740868181822</v>
      </c>
    </row>
    <row r="18" spans="1:11" ht="12.75">
      <c r="A18" s="44"/>
      <c r="B18" s="44"/>
      <c r="C18" s="4" t="s">
        <v>2</v>
      </c>
      <c r="D18" s="4" t="s">
        <v>51</v>
      </c>
      <c r="E18" s="19" t="s">
        <v>29</v>
      </c>
      <c r="F18" s="6">
        <v>5438689</v>
      </c>
      <c r="G18" s="6">
        <v>8124465.032000001</v>
      </c>
      <c r="H18" s="6">
        <v>8121655.140000002</v>
      </c>
      <c r="I18" s="26">
        <f t="shared" si="0"/>
        <v>1.4938278382897057</v>
      </c>
      <c r="J18" s="26">
        <f t="shared" si="0"/>
        <v>0.9996541443665606</v>
      </c>
      <c r="K18" s="26">
        <f t="shared" si="1"/>
        <v>1.4933111895164446</v>
      </c>
    </row>
    <row r="19" spans="1:11" ht="25.5">
      <c r="A19" s="44"/>
      <c r="B19" s="44"/>
      <c r="C19" s="4" t="s">
        <v>3</v>
      </c>
      <c r="D19" s="4" t="s">
        <v>52</v>
      </c>
      <c r="E19" s="19" t="s">
        <v>29</v>
      </c>
      <c r="F19" s="6">
        <v>2296562</v>
      </c>
      <c r="G19" s="6">
        <v>4384476.53</v>
      </c>
      <c r="H19" s="6">
        <v>4384476.53</v>
      </c>
      <c r="I19" s="26">
        <f t="shared" si="0"/>
        <v>1.90914790456343</v>
      </c>
      <c r="J19" s="26">
        <f t="shared" si="0"/>
        <v>1</v>
      </c>
      <c r="K19" s="26">
        <f t="shared" si="1"/>
        <v>1.90914790456343</v>
      </c>
    </row>
    <row r="20" spans="1:11" ht="25.5">
      <c r="A20" s="44"/>
      <c r="B20" s="44"/>
      <c r="C20" s="4" t="s">
        <v>4</v>
      </c>
      <c r="D20" s="4" t="s">
        <v>53</v>
      </c>
      <c r="E20" s="19" t="s">
        <v>29</v>
      </c>
      <c r="F20" s="6">
        <v>1786866</v>
      </c>
      <c r="G20" s="6">
        <v>1393100.755</v>
      </c>
      <c r="H20" s="6">
        <v>1393100.71</v>
      </c>
      <c r="I20" s="26">
        <f t="shared" si="0"/>
        <v>0.7796335903195875</v>
      </c>
      <c r="J20" s="26">
        <f t="shared" si="0"/>
        <v>0.9999999676979574</v>
      </c>
      <c r="K20" s="26">
        <f t="shared" si="1"/>
        <v>0.7796335651358299</v>
      </c>
    </row>
    <row r="21" spans="1:11" ht="25.5">
      <c r="A21" s="44"/>
      <c r="B21" s="44"/>
      <c r="C21" s="4" t="s">
        <v>5</v>
      </c>
      <c r="D21" s="4" t="s">
        <v>54</v>
      </c>
      <c r="E21" s="19" t="s">
        <v>29</v>
      </c>
      <c r="F21" s="6">
        <v>2936081</v>
      </c>
      <c r="G21" s="6">
        <v>0</v>
      </c>
      <c r="H21" s="6">
        <v>0</v>
      </c>
      <c r="I21" s="26">
        <f t="shared" si="0"/>
        <v>0</v>
      </c>
      <c r="J21" s="26">
        <f t="shared" si="0"/>
        <v>0</v>
      </c>
      <c r="K21" s="26">
        <f t="shared" si="1"/>
        <v>0</v>
      </c>
    </row>
    <row r="22" spans="1:11" ht="25.5">
      <c r="A22" s="44"/>
      <c r="B22" s="44"/>
      <c r="C22" s="4" t="s">
        <v>6</v>
      </c>
      <c r="D22" s="4" t="s">
        <v>55</v>
      </c>
      <c r="E22" s="19" t="s">
        <v>29</v>
      </c>
      <c r="F22" s="6">
        <v>6309536</v>
      </c>
      <c r="G22" s="6">
        <v>13360534.038</v>
      </c>
      <c r="H22" s="6">
        <v>13353246.770000001</v>
      </c>
      <c r="I22" s="26">
        <f t="shared" si="0"/>
        <v>2.117514511051209</v>
      </c>
      <c r="J22" s="26">
        <f t="shared" si="0"/>
        <v>0.9994545676108999</v>
      </c>
      <c r="K22" s="26">
        <f t="shared" si="1"/>
        <v>2.116359550052492</v>
      </c>
    </row>
    <row r="23" spans="1:11" ht="25.5">
      <c r="A23" s="44"/>
      <c r="B23" s="44"/>
      <c r="C23" s="4" t="s">
        <v>7</v>
      </c>
      <c r="D23" s="4" t="s">
        <v>56</v>
      </c>
      <c r="E23" s="19" t="s">
        <v>30</v>
      </c>
      <c r="F23" s="6">
        <v>1500000</v>
      </c>
      <c r="G23" s="6">
        <v>2244327.09</v>
      </c>
      <c r="H23" s="6">
        <v>2244327.09</v>
      </c>
      <c r="I23" s="26">
        <f t="shared" si="0"/>
        <v>1.49621806</v>
      </c>
      <c r="J23" s="26">
        <f t="shared" si="0"/>
        <v>1</v>
      </c>
      <c r="K23" s="26">
        <f t="shared" si="1"/>
        <v>1.49621806</v>
      </c>
    </row>
    <row r="24" spans="1:11" ht="25.5">
      <c r="A24" s="45"/>
      <c r="B24" s="45"/>
      <c r="C24" s="4" t="s">
        <v>8</v>
      </c>
      <c r="D24" s="4" t="s">
        <v>57</v>
      </c>
      <c r="E24" s="19" t="s">
        <v>30</v>
      </c>
      <c r="F24" s="6">
        <v>1460343</v>
      </c>
      <c r="G24" s="6">
        <v>1523090.42</v>
      </c>
      <c r="H24" s="6">
        <v>1523090.42</v>
      </c>
      <c r="I24" s="26">
        <f t="shared" si="0"/>
        <v>1.0429675904907272</v>
      </c>
      <c r="J24" s="26">
        <f t="shared" si="0"/>
        <v>1</v>
      </c>
      <c r="K24" s="26">
        <f t="shared" si="1"/>
        <v>1.0429675904907272</v>
      </c>
    </row>
    <row r="25" spans="1:11" ht="12.75" customHeight="1">
      <c r="A25" s="46" t="s">
        <v>4</v>
      </c>
      <c r="B25" s="46" t="s">
        <v>58</v>
      </c>
      <c r="C25" s="4" t="s">
        <v>0</v>
      </c>
      <c r="D25" s="4" t="s">
        <v>59</v>
      </c>
      <c r="E25" s="19" t="s">
        <v>26</v>
      </c>
      <c r="F25" s="6">
        <v>24500000</v>
      </c>
      <c r="G25" s="6">
        <v>28195114.13</v>
      </c>
      <c r="H25" s="6">
        <v>28202988.23</v>
      </c>
      <c r="I25" s="26">
        <f t="shared" si="0"/>
        <v>1.1508209848979591</v>
      </c>
      <c r="J25" s="26">
        <f t="shared" si="0"/>
        <v>1.0002792717902718</v>
      </c>
      <c r="K25" s="26">
        <f t="shared" si="1"/>
        <v>1.151142376734694</v>
      </c>
    </row>
    <row r="26" spans="1:11" ht="12.75">
      <c r="A26" s="50"/>
      <c r="B26" s="50"/>
      <c r="C26" s="4" t="s">
        <v>1</v>
      </c>
      <c r="D26" s="4" t="s">
        <v>60</v>
      </c>
      <c r="E26" s="19" t="s">
        <v>26</v>
      </c>
      <c r="F26" s="6">
        <v>4000000</v>
      </c>
      <c r="G26" s="6">
        <v>4784629.23</v>
      </c>
      <c r="H26" s="6">
        <v>4784629.23</v>
      </c>
      <c r="I26" s="26">
        <f aca="true" t="shared" si="2" ref="I26:J40">IF(F26&lt;&gt;0,G26/F26,0)</f>
        <v>1.1961573075</v>
      </c>
      <c r="J26" s="26">
        <f t="shared" si="2"/>
        <v>1</v>
      </c>
      <c r="K26" s="26">
        <f aca="true" t="shared" si="3" ref="K26:K40">IF(F26&lt;&gt;0,H26/F26,0)</f>
        <v>1.1961573075</v>
      </c>
    </row>
    <row r="27" spans="1:11" ht="25.5">
      <c r="A27" s="50"/>
      <c r="B27" s="50"/>
      <c r="C27" s="4" t="s">
        <v>2</v>
      </c>
      <c r="D27" s="4" t="s">
        <v>61</v>
      </c>
      <c r="E27" s="19" t="s">
        <v>26</v>
      </c>
      <c r="F27" s="6">
        <v>7832863</v>
      </c>
      <c r="G27" s="6">
        <v>6815250.972379</v>
      </c>
      <c r="H27" s="6">
        <v>6823146.460000001</v>
      </c>
      <c r="I27" s="26">
        <f t="shared" si="2"/>
        <v>0.870084281108836</v>
      </c>
      <c r="J27" s="26">
        <f t="shared" si="2"/>
        <v>1.0011585028420817</v>
      </c>
      <c r="K27" s="26">
        <f t="shared" si="3"/>
        <v>0.8710922762213511</v>
      </c>
    </row>
    <row r="28" spans="1:11" ht="38.25">
      <c r="A28" s="50"/>
      <c r="B28" s="50"/>
      <c r="C28" s="4" t="s">
        <v>3</v>
      </c>
      <c r="D28" s="4" t="s">
        <v>62</v>
      </c>
      <c r="E28" s="19" t="s">
        <v>26</v>
      </c>
      <c r="F28" s="6">
        <v>9945972</v>
      </c>
      <c r="G28" s="6">
        <v>10031062.797896</v>
      </c>
      <c r="H28" s="6">
        <v>10040425.39</v>
      </c>
      <c r="I28" s="26">
        <f t="shared" si="2"/>
        <v>1.008555302377284</v>
      </c>
      <c r="J28" s="26">
        <f t="shared" si="2"/>
        <v>1.0009333599333028</v>
      </c>
      <c r="K28" s="26">
        <f t="shared" si="3"/>
        <v>1.009496647487043</v>
      </c>
    </row>
    <row r="29" spans="1:11" ht="25.5">
      <c r="A29" s="50"/>
      <c r="B29" s="50"/>
      <c r="C29" s="4" t="s">
        <v>4</v>
      </c>
      <c r="D29" s="4" t="s">
        <v>63</v>
      </c>
      <c r="E29" s="19" t="s">
        <v>26</v>
      </c>
      <c r="F29" s="6">
        <v>1438201</v>
      </c>
      <c r="G29" s="6">
        <v>1133802.764</v>
      </c>
      <c r="H29" s="6">
        <v>1131300.5</v>
      </c>
      <c r="I29" s="26">
        <f t="shared" si="2"/>
        <v>0.7883479179892101</v>
      </c>
      <c r="J29" s="26">
        <f t="shared" si="2"/>
        <v>0.9977930341330514</v>
      </c>
      <c r="K29" s="26">
        <f t="shared" si="3"/>
        <v>0.7866080610429279</v>
      </c>
    </row>
    <row r="30" spans="1:11" ht="12.75">
      <c r="A30" s="50"/>
      <c r="B30" s="50"/>
      <c r="C30" s="4" t="s">
        <v>5</v>
      </c>
      <c r="D30" s="4" t="s">
        <v>64</v>
      </c>
      <c r="E30" s="19" t="s">
        <v>29</v>
      </c>
      <c r="F30" s="6">
        <v>11000000</v>
      </c>
      <c r="G30" s="6">
        <v>8834991.98</v>
      </c>
      <c r="H30" s="6">
        <v>8704807.85</v>
      </c>
      <c r="I30" s="26">
        <f t="shared" si="2"/>
        <v>0.8031810890909091</v>
      </c>
      <c r="J30" s="26">
        <f t="shared" si="2"/>
        <v>0.9852649407837945</v>
      </c>
      <c r="K30" s="26">
        <f t="shared" si="3"/>
        <v>0.7913461681818181</v>
      </c>
    </row>
    <row r="31" spans="1:11" ht="12.75">
      <c r="A31" s="50"/>
      <c r="B31" s="50"/>
      <c r="C31" s="4" t="s">
        <v>6</v>
      </c>
      <c r="D31" s="4" t="s">
        <v>65</v>
      </c>
      <c r="E31" s="19" t="s">
        <v>29</v>
      </c>
      <c r="F31" s="6">
        <v>28000000</v>
      </c>
      <c r="G31" s="6">
        <v>38017832.269999996</v>
      </c>
      <c r="H31" s="6">
        <v>37919651.19</v>
      </c>
      <c r="I31" s="26">
        <f t="shared" si="2"/>
        <v>1.3577797239285714</v>
      </c>
      <c r="J31" s="26">
        <f t="shared" si="2"/>
        <v>0.9974174992592233</v>
      </c>
      <c r="K31" s="26">
        <f t="shared" si="3"/>
        <v>1.3542732567857143</v>
      </c>
    </row>
    <row r="32" spans="1:11" ht="12.75">
      <c r="A32" s="50"/>
      <c r="B32" s="50"/>
      <c r="C32" s="4" t="s">
        <v>7</v>
      </c>
      <c r="D32" s="4" t="s">
        <v>66</v>
      </c>
      <c r="E32" s="19" t="s">
        <v>30</v>
      </c>
      <c r="F32" s="6">
        <v>3851274</v>
      </c>
      <c r="G32" s="6">
        <v>4357513.08</v>
      </c>
      <c r="H32" s="6">
        <v>4357513.08</v>
      </c>
      <c r="I32" s="26">
        <f t="shared" si="2"/>
        <v>1.1314471730653286</v>
      </c>
      <c r="J32" s="26">
        <f t="shared" si="2"/>
        <v>1</v>
      </c>
      <c r="K32" s="26">
        <f t="shared" si="3"/>
        <v>1.1314471730653286</v>
      </c>
    </row>
    <row r="33" spans="1:11" ht="25.5">
      <c r="A33" s="50"/>
      <c r="B33" s="50"/>
      <c r="C33" s="4" t="s">
        <v>8</v>
      </c>
      <c r="D33" s="4" t="s">
        <v>67</v>
      </c>
      <c r="E33" s="19" t="s">
        <v>29</v>
      </c>
      <c r="F33" s="6">
        <v>398116</v>
      </c>
      <c r="G33" s="6">
        <v>129179.16</v>
      </c>
      <c r="H33" s="6">
        <v>129179.16</v>
      </c>
      <c r="I33" s="26">
        <f>IF(F33&lt;&gt;0,G33/F33,0)</f>
        <v>0.3244761828210873</v>
      </c>
      <c r="J33" s="26">
        <f>IF(G33&lt;&gt;0,H33/G33,0)</f>
        <v>1</v>
      </c>
      <c r="K33" s="26">
        <f>IF(F33&lt;&gt;0,H33/F33,0)</f>
        <v>0.3244761828210873</v>
      </c>
    </row>
    <row r="34" spans="1:11" ht="25.5">
      <c r="A34" s="50"/>
      <c r="B34" s="50"/>
      <c r="C34" s="4" t="s">
        <v>16</v>
      </c>
      <c r="D34" s="4" t="s">
        <v>27</v>
      </c>
      <c r="E34" s="19" t="s">
        <v>26</v>
      </c>
      <c r="F34" s="6">
        <v>902908</v>
      </c>
      <c r="G34" s="6">
        <v>532463.9</v>
      </c>
      <c r="H34" s="6">
        <v>532463.9</v>
      </c>
      <c r="I34" s="26">
        <f t="shared" si="2"/>
        <v>0.5897211011531629</v>
      </c>
      <c r="J34" s="26">
        <f t="shared" si="2"/>
        <v>1</v>
      </c>
      <c r="K34" s="26">
        <f t="shared" si="3"/>
        <v>0.5897211011531629</v>
      </c>
    </row>
    <row r="35" spans="1:11" ht="38.25">
      <c r="A35" s="51"/>
      <c r="B35" s="51"/>
      <c r="C35" s="4" t="s">
        <v>17</v>
      </c>
      <c r="D35" s="4" t="s">
        <v>20</v>
      </c>
      <c r="E35" s="19" t="s">
        <v>29</v>
      </c>
      <c r="F35" s="6">
        <v>11688949</v>
      </c>
      <c r="G35" s="6">
        <v>6556983.640000001</v>
      </c>
      <c r="H35" s="6">
        <v>6556983.640000001</v>
      </c>
      <c r="I35" s="26">
        <f>IF(F35&lt;&gt;0,G35/F35,0)</f>
        <v>0.5609557916627064</v>
      </c>
      <c r="J35" s="26">
        <f>IF(G35&lt;&gt;0,H35/G35,0)</f>
        <v>1</v>
      </c>
      <c r="K35" s="26">
        <f>IF(F35&lt;&gt;0,H35/F35,0)</f>
        <v>0.5609557916627064</v>
      </c>
    </row>
    <row r="36" spans="1:11" ht="12.75">
      <c r="A36" s="52" t="s">
        <v>5</v>
      </c>
      <c r="B36" s="55" t="s">
        <v>15</v>
      </c>
      <c r="C36" s="4" t="s">
        <v>0</v>
      </c>
      <c r="D36" s="4" t="s">
        <v>68</v>
      </c>
      <c r="E36" s="19" t="s">
        <v>29</v>
      </c>
      <c r="F36" s="6">
        <v>4150000</v>
      </c>
      <c r="G36" s="6">
        <v>5457783.359999999</v>
      </c>
      <c r="H36" s="6">
        <v>5457783.359999999</v>
      </c>
      <c r="I36" s="26">
        <f t="shared" si="2"/>
        <v>1.3151285204819276</v>
      </c>
      <c r="J36" s="26">
        <f t="shared" si="2"/>
        <v>1</v>
      </c>
      <c r="K36" s="26">
        <f t="shared" si="3"/>
        <v>1.3151285204819276</v>
      </c>
    </row>
    <row r="37" spans="1:11" ht="12.75">
      <c r="A37" s="53"/>
      <c r="B37" s="56"/>
      <c r="C37" s="4" t="s">
        <v>1</v>
      </c>
      <c r="D37" s="4" t="s">
        <v>69</v>
      </c>
      <c r="E37" s="19" t="s">
        <v>26</v>
      </c>
      <c r="F37" s="6">
        <v>1162530</v>
      </c>
      <c r="G37" s="6">
        <v>1312285.52</v>
      </c>
      <c r="H37" s="6">
        <v>1312285.52</v>
      </c>
      <c r="I37" s="26">
        <f t="shared" si="2"/>
        <v>1.128818628336473</v>
      </c>
      <c r="J37" s="26">
        <f t="shared" si="2"/>
        <v>1</v>
      </c>
      <c r="K37" s="26">
        <f t="shared" si="3"/>
        <v>1.128818628336473</v>
      </c>
    </row>
    <row r="38" spans="1:11" ht="12.75">
      <c r="A38" s="53"/>
      <c r="B38" s="56"/>
      <c r="C38" s="4" t="s">
        <v>2</v>
      </c>
      <c r="D38" s="4" t="s">
        <v>70</v>
      </c>
      <c r="E38" s="19" t="s">
        <v>30</v>
      </c>
      <c r="F38" s="6">
        <v>867932</v>
      </c>
      <c r="G38" s="6">
        <v>925424.3</v>
      </c>
      <c r="H38" s="6">
        <v>925424.3</v>
      </c>
      <c r="I38" s="26">
        <f t="shared" si="2"/>
        <v>1.0662405580160659</v>
      </c>
      <c r="J38" s="26">
        <f t="shared" si="2"/>
        <v>1</v>
      </c>
      <c r="K38" s="26">
        <f t="shared" si="3"/>
        <v>1.0662405580160659</v>
      </c>
    </row>
    <row r="39" spans="1:11" ht="25.5">
      <c r="A39" s="54"/>
      <c r="B39" s="57"/>
      <c r="C39" s="29" t="s">
        <v>3</v>
      </c>
      <c r="D39" s="33" t="s">
        <v>19</v>
      </c>
      <c r="E39" s="32" t="s">
        <v>29</v>
      </c>
      <c r="F39" s="6">
        <v>1331519</v>
      </c>
      <c r="G39" s="6">
        <v>290250</v>
      </c>
      <c r="H39" s="6">
        <v>290250</v>
      </c>
      <c r="I39" s="30">
        <f>IF(F39&lt;&gt;0,G39/F39,0)</f>
        <v>0.21798412189386707</v>
      </c>
      <c r="J39" s="31">
        <f>IF(G39&lt;&gt;0,H39/G39,0)</f>
        <v>1</v>
      </c>
      <c r="K39" s="31">
        <f>IF(F39&lt;&gt;0,H39/F39,0)</f>
        <v>0.21798412189386707</v>
      </c>
    </row>
    <row r="40" spans="1:11" ht="12.75">
      <c r="A40" s="10"/>
      <c r="B40" s="11"/>
      <c r="C40" s="12"/>
      <c r="D40" s="8" t="s">
        <v>18</v>
      </c>
      <c r="E40" s="18"/>
      <c r="F40" s="9">
        <f>SUM(F3:F39)</f>
        <v>514010082</v>
      </c>
      <c r="G40" s="9">
        <f>SUM(G3:G39)</f>
        <v>565308823.40423</v>
      </c>
      <c r="H40" s="9">
        <f>SUM(H3:H39)</f>
        <v>564746566.2099999</v>
      </c>
      <c r="I40" s="22">
        <f t="shared" si="2"/>
        <v>1.0998010412648482</v>
      </c>
      <c r="J40" s="23">
        <f t="shared" si="2"/>
        <v>0.9990053981630002</v>
      </c>
      <c r="K40" s="23">
        <f t="shared" si="3"/>
        <v>1.098707177128872</v>
      </c>
    </row>
    <row r="42" spans="1:11" ht="12.75">
      <c r="A42" s="47" t="s">
        <v>71</v>
      </c>
      <c r="B42" s="47"/>
      <c r="C42" s="47"/>
      <c r="D42" s="47"/>
      <c r="E42" s="34" t="s">
        <v>29</v>
      </c>
      <c r="F42" s="35">
        <f>SUMIF($E3:$E39,"ΕΤΠΑ",F3:F39)</f>
        <v>409905007</v>
      </c>
      <c r="G42" s="35">
        <f>SUMIF($E3:$E39,"ΕΤΠΑ",G3:G39)</f>
        <v>449391417.10995495</v>
      </c>
      <c r="H42" s="35">
        <f>SUMIF($E3:$E39,"ΕΤΠΑ",H3:H39)</f>
        <v>448806475.93999994</v>
      </c>
      <c r="I42" s="36">
        <f aca="true" t="shared" si="4" ref="I42:J44">IF(F42&lt;&gt;0,G42/F42,0)</f>
        <v>1.0963306362099523</v>
      </c>
      <c r="J42" s="36">
        <f t="shared" si="4"/>
        <v>0.9986983704012043</v>
      </c>
      <c r="K42" s="36">
        <f>IF(F42&lt;&gt;0,H42/F42,0)</f>
        <v>1.094903619803795</v>
      </c>
    </row>
    <row r="43" spans="1:11" ht="12.75">
      <c r="A43" s="48"/>
      <c r="B43" s="48"/>
      <c r="C43" s="48"/>
      <c r="D43" s="48"/>
      <c r="E43" s="37" t="s">
        <v>30</v>
      </c>
      <c r="F43" s="38">
        <f>SUMIF($E3:$E39,"ΕΚΤ",F3:F39)</f>
        <v>54322601</v>
      </c>
      <c r="G43" s="38">
        <f>SUMIF($E3:$E39,"ΕΚΤ",G3:G39)</f>
        <v>63112796.97999999</v>
      </c>
      <c r="H43" s="38">
        <f>SUMIF($E3:$E39,"ΕΚΤ",H3:H39)</f>
        <v>63112851.03999999</v>
      </c>
      <c r="I43" s="39">
        <f t="shared" si="4"/>
        <v>1.1618147109708534</v>
      </c>
      <c r="J43" s="39">
        <f t="shared" si="4"/>
        <v>1.000000856561626</v>
      </c>
      <c r="K43" s="39">
        <f>IF(F43&lt;&gt;0,H43/F43,0)</f>
        <v>1.1618157061367513</v>
      </c>
    </row>
    <row r="44" spans="1:11" ht="12.75">
      <c r="A44" s="49"/>
      <c r="B44" s="49"/>
      <c r="C44" s="49"/>
      <c r="D44" s="49"/>
      <c r="E44" s="40" t="s">
        <v>26</v>
      </c>
      <c r="F44" s="41">
        <f>SUMIF($E3:$E39,"ΕΓΤΠΕ-Π",F3:F39)</f>
        <v>49782474</v>
      </c>
      <c r="G44" s="41">
        <f>SUMIF($E3:$E39,"ΕΓΤΠΕ-Π",G3:G39)</f>
        <v>52804609.314275</v>
      </c>
      <c r="H44" s="41">
        <f>SUMIF($E3:$E39,"ΕΓΤΠΕ-Π",H3:H39)</f>
        <v>52827239.230000004</v>
      </c>
      <c r="I44" s="42">
        <f t="shared" si="4"/>
        <v>1.0607068124873624</v>
      </c>
      <c r="J44" s="42">
        <f t="shared" si="4"/>
        <v>1.0004285594765094</v>
      </c>
      <c r="K44" s="42">
        <f>IF(F44&lt;&gt;0,H44/F44,0)</f>
        <v>1.061161388443652</v>
      </c>
    </row>
    <row r="46" spans="7:8" ht="12.75">
      <c r="G46" s="25"/>
      <c r="H46" s="25"/>
    </row>
    <row r="99" ht="12.75">
      <c r="F99" s="28"/>
    </row>
  </sheetData>
  <sheetProtection/>
  <mergeCells count="13">
    <mergeCell ref="B11:B15"/>
    <mergeCell ref="A16:A24"/>
    <mergeCell ref="B16:B24"/>
    <mergeCell ref="A3:A7"/>
    <mergeCell ref="B3:B7"/>
    <mergeCell ref="A8:A10"/>
    <mergeCell ref="B8:B10"/>
    <mergeCell ref="A11:A15"/>
    <mergeCell ref="A42:D44"/>
    <mergeCell ref="A25:A35"/>
    <mergeCell ref="B25:B35"/>
    <mergeCell ref="A36:A39"/>
    <mergeCell ref="B36:B39"/>
  </mergeCells>
  <conditionalFormatting sqref="K3:K39">
    <cfRule type="cellIs" priority="1" dxfId="0" operator="greaterThan" stopIfTrue="1">
      <formula>1.001</formula>
    </cfRule>
  </conditionalFormatting>
  <printOptions horizontalCentered="1"/>
  <pageMargins left="0.4724409448818898" right="0.7480314960629921" top="0.49" bottom="0.33" header="0.14" footer="0.2755905511811024"/>
  <pageSetup fitToHeight="0" horizontalDpi="300" verticalDpi="300" orientation="landscape" paperSize="9" scale="48" r:id="rId1"/>
  <headerFooter alignWithMargins="0">
    <oddFooter>&amp;L&amp;"Arial,Πλάγια"&amp;9Ειδική Υπηρεσία Ο.Π.Σ.&amp;R&amp;"Arial,Πλάγια"&amp;9&amp;P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YPETHO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dmemtsas</dc:creator>
  <cp:keywords/>
  <dc:description/>
  <cp:lastModifiedBy>fotini</cp:lastModifiedBy>
  <cp:lastPrinted>2006-03-31T08:24:18Z</cp:lastPrinted>
  <dcterms:created xsi:type="dcterms:W3CDTF">2002-12-18T10:09:34Z</dcterms:created>
  <dcterms:modified xsi:type="dcterms:W3CDTF">2011-04-12T14:37:28Z</dcterms:modified>
  <cp:category/>
  <cp:version/>
  <cp:contentType/>
  <cp:contentStatus/>
</cp:coreProperties>
</file>